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10" windowWidth="12015" windowHeight="5850" tabRatio="815" activeTab="0"/>
  </bookViews>
  <sheets>
    <sheet name="Итоговая" sheetId="1" r:id="rId1"/>
  </sheets>
  <definedNames>
    <definedName name="_xlnm.Print_Area" localSheetId="0">'Итоговая'!$A$1:$M$36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<sst xmlns="http://schemas.openxmlformats.org/spreadsheetml/2006/main" count="28" uniqueCount="28">
  <si>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</si>
  <si>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</si>
  <si>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</si>
  <si>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</si>
  <si>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</si>
  <si>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</si>
  <si>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</si>
  <si>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</si>
  <si>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</si>
  <si>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</si>
  <si>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</si>
  <si>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</si>
  <si>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</si>
  <si>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</si>
  <si>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</si>
  <si>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</si>
  <si>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</si>
  <si>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</si>
  <si>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на решение вопросов местного значения поселений, передаваемых на исполнение району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</si>
  <si>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</si>
  <si>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</si>
  <si>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</si>
  <si>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Субвенции</t>
  </si>
  <si>
    <t>Субсидии</t>
  </si>
  <si>
    <t>Иные МБТ</t>
  </si>
  <si>
    <t>Расчет иных межбюджетных трансфертов на поддержку мер по обеспечению сбалансированности бюджетов поселений  на 2021 год</t>
  </si>
  <si>
    <t>(с учетом изменений по решению Думы №679 от 26.11.2021)</t>
  </si>
  <si>
    <t>Иные мбт на сбалансированность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</si>
</sst>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2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6" fillId="0" borderId="12" xfId="54" applyNumberFormat="1" applyFont="1" applyFill="1" applyBorder="1" applyAlignment="1">
      <alignment horizontal="center" wrapText="1"/>
      <protection/>
    </xf>
    <xf numFmtId="172" fontId="9" fillId="0" borderId="12" xfId="0" applyNumberFormat="1" applyFont="1" applyFill="1" applyBorder="1" applyAlignment="1">
      <alignment/>
    </xf>
    <xf numFmtId="172" fontId="10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5. Приложение №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3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10.625" style="3" bestFit="1" customWidth="1"/>
    <col min="8" max="8" width="10.625" style="3" customWidth="1"/>
    <col min="9" max="9" width="9.625" style="3" customWidth="1"/>
    <col min="10" max="10" width="11.375" style="3" customWidth="1"/>
    <col min="11" max="11" width="12.00390625" style="3" customWidth="1"/>
    <col min="12" max="12" width="13.125" style="3" customWidth="1"/>
    <col min="13" max="13" width="12.625" style="3" customWidth="1"/>
    <col min="14" max="14" width="9.125" style="3" customWidth="1"/>
    <col min="15" max="15" width="14.25390625" style="20" customWidth="1"/>
    <col min="16" max="16" width="9.125" style="20" customWidth="1"/>
    <col min="17" max="17" width="14.125" style="20" customWidth="1"/>
    <col min="18" max="18" width="9.125" style="20" customWidth="1"/>
    <col min="19" max="16384" width="9.125" style="3" customWidth="1"/>
  </cols>
  <sheetData>
    <row r="1" ht="12.75">
      <c r="B1" s="2"/>
    </row>
    <row r="2" spans="2:13" ht="38.25" customHeight="1">
      <c r="B2" s="31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ht="18.75">
      <c r="B3" s="16"/>
      <c r="C3" s="34" t="s">
        <v>26</v>
      </c>
      <c r="D3" s="34"/>
      <c r="E3" s="34"/>
      <c r="F3" s="34"/>
      <c r="G3" s="34"/>
      <c r="H3" s="34"/>
      <c r="I3" s="34"/>
      <c r="J3" s="17"/>
      <c r="K3" s="17"/>
      <c r="L3" s="16"/>
      <c r="M3" s="16"/>
    </row>
    <row r="4" ht="12.75">
      <c r="B4" s="2"/>
    </row>
    <row r="5" spans="1:13" ht="43.5" customHeight="1">
      <c r="A5" s="38"/>
      <c r="B5" s="41" t="s">
        <v>0</v>
      </c>
      <c r="C5" s="32" t="s">
        <v>14</v>
      </c>
      <c r="D5" s="32" t="s">
        <v>15</v>
      </c>
      <c r="E5" s="32" t="s">
        <v>17</v>
      </c>
      <c r="F5" s="32" t="s">
        <v>16</v>
      </c>
      <c r="G5" s="37" t="s">
        <v>12</v>
      </c>
      <c r="H5" s="37"/>
      <c r="I5" s="37"/>
      <c r="J5" s="37"/>
      <c r="K5" s="37"/>
      <c r="L5" s="37"/>
      <c r="M5" s="37"/>
    </row>
    <row r="6" spans="1:13" ht="27" customHeight="1">
      <c r="A6" s="39"/>
      <c r="B6" s="41"/>
      <c r="C6" s="35"/>
      <c r="D6" s="35"/>
      <c r="E6" s="35"/>
      <c r="F6" s="35"/>
      <c r="G6" s="32" t="s">
        <v>10</v>
      </c>
      <c r="H6" s="32" t="s">
        <v>11</v>
      </c>
      <c r="I6" s="32" t="s">
        <v>22</v>
      </c>
      <c r="J6" s="32" t="s">
        <v>23</v>
      </c>
      <c r="K6" s="32" t="s">
        <v>24</v>
      </c>
      <c r="L6" s="32" t="s">
        <v>27</v>
      </c>
      <c r="M6" s="10" t="s">
        <v>13</v>
      </c>
    </row>
    <row r="7" spans="1:22" ht="145.5" customHeight="1">
      <c r="A7" s="40"/>
      <c r="B7" s="41"/>
      <c r="C7" s="33"/>
      <c r="D7" s="33"/>
      <c r="E7" s="33"/>
      <c r="F7" s="33"/>
      <c r="G7" s="33"/>
      <c r="H7" s="33"/>
      <c r="I7" s="33"/>
      <c r="J7" s="33"/>
      <c r="K7" s="36"/>
      <c r="L7" s="33"/>
      <c r="M7" s="11" t="s">
        <v>18</v>
      </c>
      <c r="O7" s="21"/>
      <c r="P7" s="21"/>
      <c r="Q7" s="21"/>
      <c r="R7" s="21"/>
      <c r="S7" s="21"/>
      <c r="T7" s="21"/>
      <c r="U7" s="21"/>
      <c r="V7" s="21"/>
    </row>
    <row r="8" spans="1:22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1"/>
      <c r="O8" s="21"/>
      <c r="P8" s="21"/>
      <c r="Q8" s="21"/>
      <c r="R8" s="21"/>
      <c r="S8" s="21"/>
      <c r="T8" s="21"/>
      <c r="U8" s="21"/>
      <c r="V8" s="21"/>
    </row>
    <row r="9" spans="1:22" ht="15">
      <c r="A9" s="4"/>
      <c r="B9" s="12" t="s">
        <v>1</v>
      </c>
      <c r="C9" s="13">
        <v>323430.6</v>
      </c>
      <c r="D9" s="13">
        <v>493266.63301999995</v>
      </c>
      <c r="E9" s="13">
        <v>-29993.600000000035</v>
      </c>
      <c r="F9" s="13">
        <f>D9-C9-E9</f>
        <v>199829.63302</v>
      </c>
      <c r="G9" s="28">
        <v>40865</v>
      </c>
      <c r="H9" s="13">
        <v>49633.434</v>
      </c>
      <c r="I9" s="29">
        <v>1744.5</v>
      </c>
      <c r="J9" s="30">
        <v>17128.939999999995</v>
      </c>
      <c r="K9" s="13">
        <v>73881.38102</v>
      </c>
      <c r="L9" s="13">
        <v>16576.378</v>
      </c>
      <c r="M9" s="13">
        <v>16576.378</v>
      </c>
      <c r="N9" s="18">
        <f>O9-F9</f>
        <v>0</v>
      </c>
      <c r="O9" s="18">
        <f>G9+H9+I9+J9+L9+K9</f>
        <v>199829.63302</v>
      </c>
      <c r="P9" s="18">
        <f>O9-L9-J9-H9-G9-K9</f>
        <v>1744.5</v>
      </c>
      <c r="Q9" s="18">
        <f>O9+C9+E9</f>
        <v>493266.63301999995</v>
      </c>
      <c r="S9" s="20">
        <v>199829.63301999998</v>
      </c>
      <c r="T9" s="21"/>
      <c r="U9" s="21"/>
      <c r="V9" s="21"/>
    </row>
    <row r="10" spans="1:22" ht="15">
      <c r="A10" s="4"/>
      <c r="B10" s="12" t="s">
        <v>2</v>
      </c>
      <c r="C10" s="13">
        <v>189763.6</v>
      </c>
      <c r="D10" s="13">
        <v>338832.78500000003</v>
      </c>
      <c r="E10" s="13">
        <v>-20840.899999999994</v>
      </c>
      <c r="F10" s="13">
        <f aca="true" t="shared" si="0" ref="F10:F15">D10-C10-E10</f>
        <v>169910.08500000002</v>
      </c>
      <c r="G10" s="28">
        <v>20079.4</v>
      </c>
      <c r="H10" s="13">
        <v>40513.131</v>
      </c>
      <c r="I10" s="29">
        <v>852.4100000000001</v>
      </c>
      <c r="J10" s="30">
        <v>4488.1</v>
      </c>
      <c r="K10" s="13">
        <v>4611.564000000013</v>
      </c>
      <c r="L10" s="13">
        <v>99365.48</v>
      </c>
      <c r="M10" s="13">
        <v>6129.98</v>
      </c>
      <c r="N10" s="18">
        <f aca="true" t="shared" si="1" ref="N10:N16">O10-F10</f>
        <v>0</v>
      </c>
      <c r="O10" s="18">
        <f aca="true" t="shared" si="2" ref="O10:O16">G10+H10+I10+J10+L10+K10</f>
        <v>169910.08500000002</v>
      </c>
      <c r="P10" s="18">
        <f aca="true" t="shared" si="3" ref="P10:P16">O10-L10-J10-H10-G10-K10</f>
        <v>852.4100000000035</v>
      </c>
      <c r="Q10" s="18">
        <f aca="true" t="shared" si="4" ref="Q10:Q17">O10+C10+E10</f>
        <v>338832.78500000003</v>
      </c>
      <c r="S10" s="20">
        <v>169910.08500000002</v>
      </c>
      <c r="T10" s="21"/>
      <c r="U10" s="21"/>
      <c r="V10" s="21"/>
    </row>
    <row r="11" spans="1:22" ht="15">
      <c r="A11" s="4"/>
      <c r="B11" s="12" t="s">
        <v>3</v>
      </c>
      <c r="C11" s="13">
        <v>69164.3</v>
      </c>
      <c r="D11" s="13">
        <v>140981.04599999997</v>
      </c>
      <c r="E11" s="13">
        <v>-6786.5</v>
      </c>
      <c r="F11" s="13">
        <f t="shared" si="0"/>
        <v>78603.24599999997</v>
      </c>
      <c r="G11" s="28">
        <v>966.9</v>
      </c>
      <c r="H11" s="13">
        <v>6145.155</v>
      </c>
      <c r="I11" s="29">
        <v>262.82</v>
      </c>
      <c r="J11" s="30">
        <v>1652.7000000000003</v>
      </c>
      <c r="K11" s="13">
        <v>2603.2709999999934</v>
      </c>
      <c r="L11" s="13">
        <v>66972.4</v>
      </c>
      <c r="M11" s="13">
        <v>38625</v>
      </c>
      <c r="N11" s="18">
        <f t="shared" si="1"/>
        <v>0</v>
      </c>
      <c r="O11" s="18">
        <f t="shared" si="2"/>
        <v>78603.24599999998</v>
      </c>
      <c r="P11" s="18">
        <f t="shared" si="3"/>
        <v>262.8199999999965</v>
      </c>
      <c r="Q11" s="18">
        <f t="shared" si="4"/>
        <v>140981.04599999997</v>
      </c>
      <c r="S11" s="20">
        <v>78603.24599999998</v>
      </c>
      <c r="T11" s="21"/>
      <c r="U11" s="21"/>
      <c r="V11" s="21"/>
    </row>
    <row r="12" spans="1:22" ht="15">
      <c r="A12" s="4"/>
      <c r="B12" s="12" t="s">
        <v>5</v>
      </c>
      <c r="C12" s="13">
        <v>82416.1</v>
      </c>
      <c r="D12" s="13">
        <v>180481.41900000005</v>
      </c>
      <c r="E12" s="13">
        <v>-2964.5999999999913</v>
      </c>
      <c r="F12" s="13">
        <f t="shared" si="0"/>
        <v>101029.91900000004</v>
      </c>
      <c r="G12" s="28">
        <v>1153.4</v>
      </c>
      <c r="H12" s="13">
        <v>4593.939</v>
      </c>
      <c r="I12" s="29">
        <v>251.89</v>
      </c>
      <c r="J12" s="30">
        <v>1822.5000000000002</v>
      </c>
      <c r="K12" s="13">
        <v>4676.690000000002</v>
      </c>
      <c r="L12" s="13">
        <v>88531.5</v>
      </c>
      <c r="M12" s="13">
        <v>65099.9</v>
      </c>
      <c r="N12" s="18">
        <f t="shared" si="1"/>
        <v>0</v>
      </c>
      <c r="O12" s="18">
        <f t="shared" si="2"/>
        <v>101029.91900000001</v>
      </c>
      <c r="P12" s="18">
        <f t="shared" si="3"/>
        <v>251.8900000000067</v>
      </c>
      <c r="Q12" s="18">
        <f t="shared" si="4"/>
        <v>180481.41900000005</v>
      </c>
      <c r="S12" s="20">
        <v>101029.91900000001</v>
      </c>
      <c r="T12" s="21"/>
      <c r="U12" s="21"/>
      <c r="V12" s="21"/>
    </row>
    <row r="13" spans="1:22" ht="15">
      <c r="A13" s="4"/>
      <c r="B13" s="12" t="s">
        <v>6</v>
      </c>
      <c r="C13" s="13">
        <v>145353.4</v>
      </c>
      <c r="D13" s="13">
        <v>294482.245</v>
      </c>
      <c r="E13" s="13">
        <v>-4280.399999999994</v>
      </c>
      <c r="F13" s="13">
        <f t="shared" si="0"/>
        <v>153409.245</v>
      </c>
      <c r="G13" s="28">
        <v>870.6</v>
      </c>
      <c r="H13" s="13">
        <v>4646.464</v>
      </c>
      <c r="I13" s="29">
        <v>350.2</v>
      </c>
      <c r="J13" s="30">
        <v>4774.59</v>
      </c>
      <c r="K13" s="13">
        <v>1958.6000000000058</v>
      </c>
      <c r="L13" s="13">
        <v>140808.79100000003</v>
      </c>
      <c r="M13" s="13">
        <v>114130.24100000002</v>
      </c>
      <c r="N13" s="18">
        <f t="shared" si="1"/>
        <v>0</v>
      </c>
      <c r="O13" s="18">
        <f t="shared" si="2"/>
        <v>153409.24500000002</v>
      </c>
      <c r="P13" s="18">
        <f t="shared" si="3"/>
        <v>350.1999999999921</v>
      </c>
      <c r="Q13" s="18">
        <f t="shared" si="4"/>
        <v>294482.245</v>
      </c>
      <c r="S13" s="20">
        <v>153409.244</v>
      </c>
      <c r="T13" s="21"/>
      <c r="U13" s="21"/>
      <c r="V13" s="21"/>
    </row>
    <row r="14" spans="1:22" ht="15">
      <c r="A14" s="4"/>
      <c r="B14" s="12" t="s">
        <v>7</v>
      </c>
      <c r="C14" s="13">
        <v>77375.8</v>
      </c>
      <c r="D14" s="13">
        <v>187588.76300000004</v>
      </c>
      <c r="E14" s="13">
        <v>-2767.5</v>
      </c>
      <c r="F14" s="13">
        <f t="shared" si="0"/>
        <v>112980.46300000003</v>
      </c>
      <c r="G14" s="28">
        <v>1297.8</v>
      </c>
      <c r="H14" s="13">
        <v>0</v>
      </c>
      <c r="I14" s="29">
        <v>348.4</v>
      </c>
      <c r="J14" s="30">
        <v>305.26</v>
      </c>
      <c r="K14" s="13">
        <v>9791.328000000009</v>
      </c>
      <c r="L14" s="13">
        <v>101237.675</v>
      </c>
      <c r="M14" s="13">
        <v>75638</v>
      </c>
      <c r="N14" s="18">
        <f t="shared" si="1"/>
        <v>0</v>
      </c>
      <c r="O14" s="18">
        <f t="shared" si="2"/>
        <v>112980.46300000002</v>
      </c>
      <c r="P14" s="18">
        <f t="shared" si="3"/>
        <v>348.4000000000069</v>
      </c>
      <c r="Q14" s="18">
        <f t="shared" si="4"/>
        <v>187588.76300000004</v>
      </c>
      <c r="S14" s="20">
        <v>112980.46300000002</v>
      </c>
      <c r="T14" s="21"/>
      <c r="U14" s="21"/>
      <c r="V14" s="21"/>
    </row>
    <row r="15" spans="1:22" ht="15">
      <c r="A15" s="4"/>
      <c r="B15" s="12" t="s">
        <v>4</v>
      </c>
      <c r="C15" s="13">
        <v>240795.4</v>
      </c>
      <c r="D15" s="13">
        <v>482576.88300000003</v>
      </c>
      <c r="E15" s="13">
        <v>-6329.600000000006</v>
      </c>
      <c r="F15" s="13">
        <f t="shared" si="0"/>
        <v>248111.08300000004</v>
      </c>
      <c r="G15" s="28">
        <v>3464.3</v>
      </c>
      <c r="H15" s="13">
        <v>10562.829000000002</v>
      </c>
      <c r="I15" s="29">
        <v>259.27</v>
      </c>
      <c r="J15" s="30">
        <v>572.62</v>
      </c>
      <c r="K15" s="13">
        <v>4207.923999999999</v>
      </c>
      <c r="L15" s="13">
        <v>229044.14</v>
      </c>
      <c r="M15" s="13">
        <v>167184.34000000003</v>
      </c>
      <c r="N15" s="18">
        <f t="shared" si="1"/>
        <v>0</v>
      </c>
      <c r="O15" s="18">
        <f t="shared" si="2"/>
        <v>248111.083</v>
      </c>
      <c r="P15" s="18">
        <f t="shared" si="3"/>
        <v>259.2699999999995</v>
      </c>
      <c r="Q15" s="18">
        <f t="shared" si="4"/>
        <v>482576.88300000003</v>
      </c>
      <c r="S15" s="20">
        <v>248111.083</v>
      </c>
      <c r="T15" s="21"/>
      <c r="U15" s="21"/>
      <c r="V15" s="21"/>
    </row>
    <row r="16" spans="1:22" ht="15">
      <c r="A16" s="4"/>
      <c r="B16" s="12" t="s">
        <v>8</v>
      </c>
      <c r="C16" s="13">
        <v>225557.8</v>
      </c>
      <c r="D16" s="13">
        <v>478813.37299999996</v>
      </c>
      <c r="E16" s="13">
        <v>-12869.900000000023</v>
      </c>
      <c r="F16" s="13">
        <f>D16-C16-E16</f>
        <v>266125.473</v>
      </c>
      <c r="G16" s="28">
        <v>3502.3</v>
      </c>
      <c r="H16" s="13">
        <v>7051.718</v>
      </c>
      <c r="I16" s="29">
        <v>376.72</v>
      </c>
      <c r="J16" s="30">
        <v>6559.74</v>
      </c>
      <c r="K16" s="13">
        <v>6428.209000000003</v>
      </c>
      <c r="L16" s="13">
        <v>242206.786</v>
      </c>
      <c r="M16" s="13">
        <v>176392.52599999998</v>
      </c>
      <c r="N16" s="18">
        <f t="shared" si="1"/>
        <v>0</v>
      </c>
      <c r="O16" s="18">
        <f t="shared" si="2"/>
        <v>266125.473</v>
      </c>
      <c r="P16" s="18">
        <f t="shared" si="3"/>
        <v>376.7200000000039</v>
      </c>
      <c r="Q16" s="18">
        <f t="shared" si="4"/>
        <v>478813.37299999996</v>
      </c>
      <c r="S16" s="20">
        <v>266125.473</v>
      </c>
      <c r="T16" s="21"/>
      <c r="U16" s="21"/>
      <c r="V16" s="21"/>
    </row>
    <row r="17" spans="1:22" ht="14.25">
      <c r="A17" s="4"/>
      <c r="B17" s="14" t="s">
        <v>9</v>
      </c>
      <c r="C17" s="15">
        <f>SUM(C9:C16)</f>
        <v>1353857</v>
      </c>
      <c r="D17" s="15">
        <f>SUM(D9:D16)</f>
        <v>2597023.1470200005</v>
      </c>
      <c r="E17" s="15">
        <f aca="true" t="shared" si="5" ref="E17:K17">SUM(E9:E16)</f>
        <v>-86833.00000000004</v>
      </c>
      <c r="F17" s="15">
        <f>SUM(F9:F16)</f>
        <v>1329999.14702</v>
      </c>
      <c r="G17" s="15">
        <f t="shared" si="5"/>
        <v>72199.70000000001</v>
      </c>
      <c r="H17" s="15">
        <f t="shared" si="5"/>
        <v>123146.66999999998</v>
      </c>
      <c r="I17" s="15">
        <f t="shared" si="5"/>
        <v>4446.21</v>
      </c>
      <c r="J17" s="15">
        <f t="shared" si="5"/>
        <v>37304.44999999999</v>
      </c>
      <c r="K17" s="15">
        <f t="shared" si="5"/>
        <v>108158.96702000003</v>
      </c>
      <c r="L17" s="15">
        <f>SUM(L9:L16)</f>
        <v>984743.15</v>
      </c>
      <c r="M17" s="15">
        <f>SUM(M9:M16)</f>
        <v>659776.365</v>
      </c>
      <c r="N17" s="18"/>
      <c r="O17" s="18">
        <f>O9+O10+O11+O12+O13+O14+O15+O16</f>
        <v>1329999.14702</v>
      </c>
      <c r="P17" s="18">
        <f>O17-L17-J17-H17-G17</f>
        <v>112605.17702</v>
      </c>
      <c r="Q17" s="18">
        <f t="shared" si="4"/>
        <v>2597023.14702</v>
      </c>
      <c r="S17" s="20"/>
      <c r="T17" s="21"/>
      <c r="U17" s="21"/>
      <c r="V17" s="21"/>
    </row>
    <row r="18" spans="1:22" s="8" customFormat="1" ht="17.25" customHeight="1">
      <c r="A18" s="7"/>
      <c r="B18" s="7"/>
      <c r="C18" s="19"/>
      <c r="D18" s="19"/>
      <c r="E18" s="19"/>
      <c r="F18" s="19"/>
      <c r="N18" s="19"/>
      <c r="O18" s="19"/>
      <c r="P18" s="19"/>
      <c r="Q18" s="19"/>
      <c r="R18" s="19"/>
      <c r="S18" s="19"/>
      <c r="T18" s="27"/>
      <c r="U18" s="27"/>
      <c r="V18" s="27"/>
    </row>
    <row r="19" spans="2:22" s="20" customFormat="1" ht="12.75" customHeight="1" hidden="1">
      <c r="B19" s="25"/>
      <c r="D19" s="18">
        <f>C9+E9+O9</f>
        <v>493266.63301999995</v>
      </c>
      <c r="G19" s="18"/>
      <c r="M19" s="26"/>
      <c r="T19" s="21"/>
      <c r="U19" s="21"/>
      <c r="V19" s="21"/>
    </row>
    <row r="20" spans="2:22" s="20" customFormat="1" ht="12.75" customHeight="1" hidden="1">
      <c r="B20" s="25"/>
      <c r="D20" s="18">
        <f aca="true" t="shared" si="6" ref="D20:D27">C10+E10+O10</f>
        <v>338832.78500000003</v>
      </c>
      <c r="E20" s="18"/>
      <c r="M20" s="26"/>
      <c r="T20" s="21"/>
      <c r="U20" s="21"/>
      <c r="V20" s="21"/>
    </row>
    <row r="21" spans="2:22" s="20" customFormat="1" ht="12.75" customHeight="1" hidden="1">
      <c r="B21" s="25"/>
      <c r="D21" s="18">
        <f t="shared" si="6"/>
        <v>140981.04599999997</v>
      </c>
      <c r="E21" s="18"/>
      <c r="T21" s="21"/>
      <c r="U21" s="21"/>
      <c r="V21" s="21"/>
    </row>
    <row r="22" spans="2:22" s="20" customFormat="1" ht="12.75" hidden="1">
      <c r="B22" s="25"/>
      <c r="D22" s="18">
        <f t="shared" si="6"/>
        <v>180481.41900000002</v>
      </c>
      <c r="E22" s="18"/>
      <c r="T22" s="21"/>
      <c r="U22" s="21"/>
      <c r="V22" s="21"/>
    </row>
    <row r="23" spans="2:22" s="20" customFormat="1" ht="12.75" hidden="1">
      <c r="B23" s="25"/>
      <c r="D23" s="18">
        <f t="shared" si="6"/>
        <v>294482.245</v>
      </c>
      <c r="E23" s="18"/>
      <c r="T23" s="21"/>
      <c r="U23" s="21"/>
      <c r="V23" s="21"/>
    </row>
    <row r="24" spans="2:22" s="20" customFormat="1" ht="12.75" hidden="1">
      <c r="B24" s="25"/>
      <c r="D24" s="18">
        <f t="shared" si="6"/>
        <v>187588.76300000004</v>
      </c>
      <c r="E24" s="18"/>
      <c r="T24" s="21"/>
      <c r="U24" s="21"/>
      <c r="V24" s="21"/>
    </row>
    <row r="25" spans="2:22" s="20" customFormat="1" ht="12.75" hidden="1">
      <c r="B25" s="25"/>
      <c r="D25" s="18">
        <f t="shared" si="6"/>
        <v>482576.88300000003</v>
      </c>
      <c r="E25" s="18"/>
      <c r="T25" s="21"/>
      <c r="U25" s="21"/>
      <c r="V25" s="21"/>
    </row>
    <row r="26" spans="2:22" s="20" customFormat="1" ht="12.75" hidden="1">
      <c r="B26" s="25"/>
      <c r="D26" s="18">
        <f t="shared" si="6"/>
        <v>478813.37299999996</v>
      </c>
      <c r="E26" s="18"/>
      <c r="T26" s="21"/>
      <c r="U26" s="21"/>
      <c r="V26" s="21"/>
    </row>
    <row r="27" spans="2:22" s="20" customFormat="1" ht="12.75" hidden="1">
      <c r="B27" s="25"/>
      <c r="D27" s="18">
        <f t="shared" si="6"/>
        <v>2597023.14702</v>
      </c>
      <c r="E27" s="18"/>
      <c r="T27" s="21"/>
      <c r="U27" s="21"/>
      <c r="V27" s="21"/>
    </row>
    <row r="28" spans="3:22" ht="12.75">
      <c r="C28" s="20"/>
      <c r="D28" s="24"/>
      <c r="E28" s="18"/>
      <c r="F28" s="20"/>
      <c r="K28" s="6"/>
      <c r="S28" s="20"/>
      <c r="T28" s="21"/>
      <c r="U28" s="21"/>
      <c r="V28" s="21"/>
    </row>
    <row r="29" spans="3:22" ht="12.75">
      <c r="C29" s="20"/>
      <c r="D29" s="21"/>
      <c r="E29" s="20"/>
      <c r="F29" s="20"/>
      <c r="K29" s="6"/>
      <c r="S29" s="20"/>
      <c r="T29" s="21"/>
      <c r="U29" s="21"/>
      <c r="V29" s="21"/>
    </row>
    <row r="30" spans="3:22" ht="12.75">
      <c r="C30" s="20"/>
      <c r="D30" s="21"/>
      <c r="E30" s="20"/>
      <c r="F30" s="20"/>
      <c r="K30" s="6"/>
      <c r="S30" s="20"/>
      <c r="T30" s="21"/>
      <c r="U30" s="21"/>
      <c r="V30" s="21"/>
    </row>
    <row r="31" spans="3:22" ht="12.75">
      <c r="C31" s="20"/>
      <c r="D31" s="21"/>
      <c r="E31" s="20"/>
      <c r="F31" s="20"/>
      <c r="K31" s="6"/>
      <c r="O31" s="21"/>
      <c r="P31" s="21"/>
      <c r="Q31" s="21"/>
      <c r="R31" s="21"/>
      <c r="S31" s="21"/>
      <c r="T31" s="21"/>
      <c r="U31" s="21"/>
      <c r="V31" s="21"/>
    </row>
    <row r="32" spans="4:22" ht="12.75">
      <c r="D32" s="21"/>
      <c r="K32" s="6"/>
      <c r="O32" s="21"/>
      <c r="P32" s="21"/>
      <c r="Q32" s="21"/>
      <c r="R32" s="21"/>
      <c r="S32" s="21"/>
      <c r="T32" s="21"/>
      <c r="U32" s="21"/>
      <c r="V32" s="21"/>
    </row>
    <row r="33" spans="2:22" ht="18.75">
      <c r="B33" s="22" t="s">
        <v>20</v>
      </c>
      <c r="C33" s="23"/>
      <c r="D33" s="23"/>
      <c r="E33" s="23"/>
      <c r="F33" s="23"/>
      <c r="G33" s="23"/>
      <c r="H33" s="23"/>
      <c r="I33" s="23"/>
      <c r="J33" s="6"/>
      <c r="K33" s="6"/>
      <c r="L33" s="6"/>
      <c r="M33" s="6"/>
      <c r="O33" s="21"/>
      <c r="P33" s="21"/>
      <c r="Q33" s="21"/>
      <c r="R33" s="21"/>
      <c r="S33" s="21"/>
      <c r="T33" s="21"/>
      <c r="U33" s="21"/>
      <c r="V33" s="21"/>
    </row>
    <row r="34" spans="2:22" ht="18.75">
      <c r="B34" s="22" t="s">
        <v>21</v>
      </c>
      <c r="C34" s="22"/>
      <c r="D34" s="22"/>
      <c r="E34" s="22"/>
      <c r="F34" s="22"/>
      <c r="G34" s="22"/>
      <c r="H34" s="22" t="s">
        <v>19</v>
      </c>
      <c r="I34" s="22"/>
      <c r="K34" s="6"/>
      <c r="O34" s="21"/>
      <c r="P34" s="21"/>
      <c r="Q34" s="21"/>
      <c r="R34" s="21"/>
      <c r="S34" s="21"/>
      <c r="T34" s="21"/>
      <c r="U34" s="21"/>
      <c r="V34" s="21"/>
    </row>
    <row r="35" ht="12.75">
      <c r="K35" s="6"/>
    </row>
    <row r="36" ht="12.75">
      <c r="K36" s="6"/>
    </row>
    <row r="38" ht="12.75">
      <c r="M38" s="6"/>
    </row>
    <row r="41" ht="12.75">
      <c r="M41" s="9"/>
    </row>
    <row r="43" ht="12.75">
      <c r="M43" s="6"/>
    </row>
    <row r="45" ht="12.75">
      <c r="I45" s="6"/>
    </row>
    <row r="48" ht="12.75">
      <c r="I48" s="6"/>
    </row>
    <row r="50" ht="12.75">
      <c r="I50" s="6"/>
    </row>
  </sheetData>
  <sheetProtection/>
  <mergeCells count="15">
    <mergeCell ref="L6:L7"/>
    <mergeCell ref="A5:A7"/>
    <mergeCell ref="B5:B7"/>
    <mergeCell ref="G6:G7"/>
    <mergeCell ref="H6:H7"/>
    <mergeCell ref="B2:M2"/>
    <mergeCell ref="J6:J7"/>
    <mergeCell ref="I6:I7"/>
    <mergeCell ref="C3:I3"/>
    <mergeCell ref="D5:D7"/>
    <mergeCell ref="C5:C7"/>
    <mergeCell ref="K6:K7"/>
    <mergeCell ref="E5:E7"/>
    <mergeCell ref="F5:F7"/>
    <mergeCell ref="G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2023-05-18T11:37:02Z</dcterms:modified>
  <cp:category/>
  <cp:version/>
  <cp:contentType/>
  <cp:contentStatus/>
</cp:coreProperties>
</file>